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Traffic" sheetId="3" state="visible" r:id="rId3"/>
    <sheet xmlns:r="http://schemas.openxmlformats.org/officeDocument/2006/relationships" name="Search Console" sheetId="4" state="visible" r:id="rId4"/>
    <sheet xmlns:r="http://schemas.openxmlformats.org/officeDocument/2006/relationships" name="Revenue keywords" sheetId="5" state="visible" r:id="rId5"/>
    <sheet xmlns:r="http://schemas.openxmlformats.org/officeDocument/2006/relationships" name="AI visibility" sheetId="6" state="visible" r:id="rId6"/>
    <sheet xmlns:r="http://schemas.openxmlformats.org/officeDocument/2006/relationships" name="Top pages" sheetId="7" state="visible" r:id="rId7"/>
    <sheet xmlns:r="http://schemas.openxmlformats.org/officeDocument/2006/relationships" name="Work log"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6">
    <font>
      <name val="Calibri"/>
      <family val="2"/>
      <color theme="1"/>
      <sz val="11"/>
      <scheme val="minor"/>
    </font>
    <font>
      <b val="1"/>
      <color rgb="0014213D"/>
      <sz val="14"/>
    </font>
    <font>
      <b val="1"/>
      <color rgb="0014213D"/>
      <sz val="12"/>
    </font>
    <font>
      <b val="1"/>
      <color rgb="00FFFFFF"/>
    </font>
    <font>
      <b val="1"/>
    </font>
    <font>
      <b val="1"/>
      <color rgb="0014213D"/>
      <sz val="16"/>
    </font>
  </fonts>
  <fills count="4">
    <fill>
      <patternFill/>
    </fill>
    <fill>
      <patternFill patternType="gray125"/>
    </fill>
    <fill>
      <patternFill patternType="solid">
        <fgColor rgb="0014213D"/>
      </patternFill>
    </fill>
    <fill>
      <patternFill patternType="solid">
        <fgColor rgb="00FFF4E0"/>
      </patternFill>
    </fill>
  </fills>
  <borders count="2">
    <border>
      <left/>
      <right/>
      <top/>
      <bottom/>
      <diagonal/>
    </border>
    <border>
      <left style="thin">
        <color rgb="00D5DBE6"/>
      </left>
      <right style="thin">
        <color rgb="00D5DBE6"/>
      </right>
      <top style="thin">
        <color rgb="00D5DBE6"/>
      </top>
      <bottom style="thin">
        <color rgb="00D5DBE6"/>
      </bottom>
    </border>
  </borders>
  <cellStyleXfs count="1">
    <xf numFmtId="0" fontId="0" fillId="0" borderId="0"/>
  </cellStyleXfs>
  <cellXfs count="24">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applyAlignment="1" pivotButton="0" quotePrefix="0" xfId="0">
      <alignment wrapText="1"/>
    </xf>
    <xf numFmtId="0" fontId="5" fillId="0" borderId="0" pivotButton="0" quotePrefix="0" xfId="0"/>
    <xf numFmtId="0" fontId="0" fillId="3" borderId="0" pivotButton="0" quotePrefix="0" xfId="0"/>
    <xf numFmtId="0" fontId="3" fillId="2" borderId="1" applyAlignment="1" pivotButton="0" quotePrefix="0" xfId="0">
      <alignment vertical="center" wrapText="1"/>
    </xf>
    <xf numFmtId="0" fontId="0" fillId="0" borderId="1" pivotButton="0" quotePrefix="0" xfId="0"/>
    <xf numFmtId="3" fontId="0" fillId="0" borderId="1" pivotButton="0" quotePrefix="0" xfId="0"/>
    <xf numFmtId="165" fontId="0" fillId="0" borderId="1" pivotButton="0" quotePrefix="0" xfId="0"/>
    <xf numFmtId="3" fontId="0" fillId="3" borderId="1" pivotButton="0" quotePrefix="0" xfId="0"/>
    <xf numFmtId="10" fontId="0" fillId="0" borderId="1" pivotButton="0" quotePrefix="0" xfId="0"/>
    <xf numFmtId="10" fontId="0" fillId="3" borderId="1" pivotButton="0" quotePrefix="0" xfId="0"/>
    <xf numFmtId="9" fontId="0" fillId="0" borderId="1" pivotButton="0" quotePrefix="0" xfId="0"/>
    <xf numFmtId="9" fontId="0" fillId="3" borderId="1" pivotButton="0" quotePrefix="0" xfId="0"/>
    <xf numFmtId="164" fontId="0" fillId="0" borderId="1" pivotButton="0" quotePrefix="0" xfId="0"/>
    <xf numFmtId="164" fontId="0" fillId="3" borderId="1" pivotButton="0" quotePrefix="0" xfId="0"/>
    <xf numFmtId="0" fontId="4" fillId="0" borderId="0" pivotButton="0" quotePrefix="0" xfId="0"/>
    <xf numFmtId="0" fontId="0" fillId="3" borderId="0" applyAlignment="1" pivotButton="0" quotePrefix="0" xfId="0">
      <alignment wrapText="1"/>
    </xf>
    <xf numFmtId="10" fontId="0" fillId="0" borderId="0" pivotButton="0" quotePrefix="0" xfId="0"/>
    <xf numFmtId="9" fontId="0" fillId="0" borderId="0" pivotButton="0" quotePrefix="0" xfId="0"/>
    <xf numFmtId="0" fontId="0" fillId="3" borderId="1" pivotButton="0" quotePrefix="0" xfId="0"/>
    <xf numFmtId="164" fontId="0" fillId="0" borderId="0" pivotButton="0" quotePrefix="0" xfId="0"/>
    <xf numFmtId="0" fontId="0" fillId="3" borderId="1" applyAlignment="1" pivotButton="0" quotePrefix="0" xfId="0">
      <alignment vertical="top" wrapText="1"/>
    </xf>
  </cellXfs>
  <cellStyles count="1">
    <cellStyle name="Normal" xfId="0" builtinId="0" hidden="0"/>
  </cellStyles>
  <dxfs count="3">
    <dxf>
      <fill>
        <patternFill patternType="solid">
          <fgColor rgb="00E3F4EA"/>
        </patternFill>
      </fill>
    </dxf>
    <dxf>
      <fill>
        <patternFill patternType="solid">
          <fgColor rgb="00FBF1D9"/>
        </patternFill>
      </fill>
    </dxf>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Organic sessions by month</a:t>
            </a:r>
          </a:p>
        </rich>
      </tx>
    </title>
    <plotArea>
      <lineChart>
        <grouping val="standard"/>
        <ser>
          <idx val="0"/>
          <order val="0"/>
          <tx>
            <strRef>
              <f>'Traffic'!B1</f>
            </strRef>
          </tx>
          <spPr>
            <a:ln xmlns:a="http://schemas.openxmlformats.org/drawingml/2006/main">
              <a:prstDash val="solid"/>
            </a:ln>
          </spPr>
          <marker>
            <symbol val="none"/>
            <spPr>
              <a:ln xmlns:a="http://schemas.openxmlformats.org/drawingml/2006/main">
                <a:prstDash val="solid"/>
              </a:ln>
            </spPr>
          </marker>
          <cat>
            <numRef>
              <f>'Traffic'!$A$2:$A$13</f>
            </numRef>
          </cat>
          <val>
            <numRef>
              <f>'Traffic'!$B$2:$B$13</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9</col>
      <colOff>0</colOff>
      <row>1</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5"/>
  <sheetViews>
    <sheetView showGridLines="0" workbookViewId="0">
      <selection activeCell="A1" sqref="A1"/>
    </sheetView>
  </sheetViews>
  <sheetFormatPr baseColWidth="8" defaultRowHeight="15"/>
  <cols>
    <col width="110" customWidth="1" min="1" max="1"/>
  </cols>
  <sheetData>
    <row r="1">
      <c r="A1" s="1" t="inlineStr">
        <is>
          <t>SEO Report Template</t>
        </is>
      </c>
    </row>
    <row r="2">
      <c r="A2" s="2" t="inlineStr">
        <is>
          <t>From crawltoclick.com</t>
        </is>
      </c>
    </row>
    <row r="3">
      <c r="A3" s="2" t="inlineStr"/>
    </row>
    <row r="4">
      <c r="A4" s="2" t="inlineStr">
        <is>
          <t>1. Enter your own figures in the yellow cells on the Traffic, Search Console, Revenue keywords and AI visibility tabs. The sample figures are illustrative; replace them.</t>
        </is>
      </c>
    </row>
    <row r="5">
      <c r="A5" s="2" t="inlineStr">
        <is>
          <t>2. The Summary tab updates automatically: this month, last month, change and status against target.</t>
        </is>
      </c>
    </row>
    <row r="6">
      <c r="A6" s="2" t="inlineStr">
        <is>
          <t>3. Set the reporting month on the Summary tab (cell B3) as the row number of the month in the Traffic tab (2 = first month).</t>
        </is>
      </c>
    </row>
    <row r="7">
      <c r="A7" s="2" t="inlineStr">
        <is>
          <t>4. Write three to five lines of commentary on the Summary tab: what changed, why, and what happens next.</t>
        </is>
      </c>
    </row>
    <row r="8">
      <c r="A8" s="2" t="inlineStr">
        <is>
          <t>5. Log completed work and next month's plan on the Work log tab.</t>
        </is>
      </c>
    </row>
    <row r="9">
      <c r="A9" s="2" t="inlineStr">
        <is>
          <t>6. To use in Google Sheets: File, Import, Upload this file, then choose Replace spreadsheet.</t>
        </is>
      </c>
    </row>
    <row r="10">
      <c r="A10" s="2" t="inlineStr"/>
    </row>
    <row r="11">
      <c r="A11" s="3" t="inlineStr">
        <is>
          <t>Data sources</t>
        </is>
      </c>
    </row>
    <row r="12">
      <c r="A12" s="2" t="inlineStr">
        <is>
          <t>Traffic tab: Google Analytics 4, organic search and AI assistant referrals, key events and revenue.</t>
        </is>
      </c>
    </row>
    <row r="13">
      <c r="A13" s="2" t="inlineStr">
        <is>
          <t>Search Console tab: Performance report, Search results, monthly totals.</t>
        </is>
      </c>
    </row>
    <row r="14">
      <c r="A14" s="2" t="inlineStr">
        <is>
          <t>Revenue keywords tab: your rank tracker, positions on the first of each month.</t>
        </is>
      </c>
    </row>
    <row r="15">
      <c r="A15" s="2" t="inlineStr">
        <is>
          <t>AI visibility tab: your AI visibility tool or a manual prompt log.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4"/>
  <sheetViews>
    <sheetView showGridLines="0" workbookViewId="0">
      <selection activeCell="A1" sqref="A1"/>
    </sheetView>
  </sheetViews>
  <sheetFormatPr baseColWidth="8" defaultRowHeight="15"/>
  <cols>
    <col width="34" customWidth="1" min="1" max="1"/>
    <col width="16" customWidth="1" min="2" max="2"/>
    <col width="16" customWidth="1" min="3" max="3"/>
    <col width="12" customWidth="1" min="4" max="4"/>
    <col width="14" customWidth="1" min="5" max="5"/>
    <col width="14" customWidth="1" min="6" max="6"/>
  </cols>
  <sheetData>
    <row r="1">
      <c r="A1" s="4" t="inlineStr">
        <is>
          <t>SEO report summary</t>
        </is>
      </c>
    </row>
    <row r="3">
      <c r="A3" t="inlineStr">
        <is>
          <t>Reporting month row (Traffic tab)</t>
        </is>
      </c>
      <c r="B3" s="5" t="n">
        <v>11</v>
      </c>
    </row>
    <row r="4">
      <c r="A4" t="inlineStr">
        <is>
          <t>Reporting month</t>
        </is>
      </c>
      <c r="B4">
        <f>INDEX(Traffic!A:A,B3)</f>
        <v/>
      </c>
    </row>
    <row r="6">
      <c r="A6" s="6" t="inlineStr">
        <is>
          <t>Metric</t>
        </is>
      </c>
      <c r="B6" s="6" t="inlineStr">
        <is>
          <t>This month</t>
        </is>
      </c>
      <c r="C6" s="6" t="inlineStr">
        <is>
          <t>Last month</t>
        </is>
      </c>
      <c r="D6" s="6" t="inlineStr">
        <is>
          <t>Change</t>
        </is>
      </c>
      <c r="E6" s="6" t="inlineStr">
        <is>
          <t>Target</t>
        </is>
      </c>
      <c r="F6" s="6" t="inlineStr">
        <is>
          <t>Status</t>
        </is>
      </c>
    </row>
    <row r="7">
      <c r="A7" s="7" t="inlineStr">
        <is>
          <t>Organic sessions</t>
        </is>
      </c>
      <c r="B7" s="8">
        <f>INDEX(Traffic!B:B,$B$3)</f>
        <v/>
      </c>
      <c r="C7" s="8">
        <f>INDEX(Traffic!B:B,$B$3-1)</f>
        <v/>
      </c>
      <c r="D7" s="9">
        <f>IFERROR(B7/C7-1,"")</f>
        <v/>
      </c>
      <c r="E7" s="10" t="n">
        <v>27000</v>
      </c>
      <c r="F7" s="7">
        <f>IF(B7="","",IF(B7&gt;=E7,"On target",IF(B7&gt;=E7*0.9,"Close","Behind")))</f>
        <v/>
      </c>
    </row>
    <row r="8">
      <c r="A8" s="7" t="inlineStr">
        <is>
          <t>Organic key events</t>
        </is>
      </c>
      <c r="B8" s="8">
        <f>INDEX(Traffic!C:C,$B$3)</f>
        <v/>
      </c>
      <c r="C8" s="8">
        <f>INDEX(Traffic!C:C,$B$3-1)</f>
        <v/>
      </c>
      <c r="D8" s="9">
        <f>IFERROR(B8/C8-1,"")</f>
        <v/>
      </c>
      <c r="E8" s="10" t="n">
        <v>300</v>
      </c>
      <c r="F8" s="7">
        <f>IF(B8="","",IF(B8&gt;=E8,"On target",IF(B8&gt;=E8*0.9,"Close","Behind")))</f>
        <v/>
      </c>
    </row>
    <row r="9">
      <c r="A9" s="7" t="inlineStr">
        <is>
          <t>Organic revenue</t>
        </is>
      </c>
      <c r="B9" s="8">
        <f>INDEX(Traffic!D:D,$B$3)</f>
        <v/>
      </c>
      <c r="C9" s="8">
        <f>INDEX(Traffic!D:D,$B$3-1)</f>
        <v/>
      </c>
      <c r="D9" s="9">
        <f>IFERROR(B9/C9-1,"")</f>
        <v/>
      </c>
      <c r="E9" s="10" t="n">
        <v>90000</v>
      </c>
      <c r="F9" s="7">
        <f>IF(B9="","",IF(B9&gt;=E9,"On target",IF(B9&gt;=E9*0.9,"Close","Behind")))</f>
        <v/>
      </c>
    </row>
    <row r="10">
      <c r="A10" s="7" t="inlineStr">
        <is>
          <t>Organic conversion rate</t>
        </is>
      </c>
      <c r="B10" s="11">
        <f>INDEX(Traffic!G:G,$B$3)</f>
        <v/>
      </c>
      <c r="C10" s="11">
        <f>INDEX(Traffic!G:G,$B$3-1)</f>
        <v/>
      </c>
      <c r="D10" s="9">
        <f>IFERROR(B10/C10-1,"")</f>
        <v/>
      </c>
      <c r="E10" s="12" t="n">
        <v>0.012</v>
      </c>
      <c r="F10" s="7">
        <f>IF(B10="","",IF(B10&gt;=E10,"On target",IF(B10&gt;=E10*0.9,"Close","Behind")))</f>
        <v/>
      </c>
    </row>
    <row r="11">
      <c r="A11" s="7" t="inlineStr">
        <is>
          <t>AI assistant sessions</t>
        </is>
      </c>
      <c r="B11" s="8">
        <f>INDEX(Traffic!E:E,$B$3)</f>
        <v/>
      </c>
      <c r="C11" s="8">
        <f>INDEX(Traffic!E:E,$B$3-1)</f>
        <v/>
      </c>
      <c r="D11" s="9">
        <f>IFERROR(B11/C11-1,"")</f>
        <v/>
      </c>
      <c r="E11" s="10" t="n">
        <v>1000</v>
      </c>
      <c r="F11" s="7">
        <f>IF(B11="","",IF(B11&gt;=E11,"On target",IF(B11&gt;=E11*0.9,"Close","Behind")))</f>
        <v/>
      </c>
    </row>
    <row r="12">
      <c r="A12" s="7" t="inlineStr">
        <is>
          <t>AI assistant key events</t>
        </is>
      </c>
      <c r="B12" s="8">
        <f>INDEX(Traffic!F:F,$B$3)</f>
        <v/>
      </c>
      <c r="C12" s="8">
        <f>INDEX(Traffic!F:F,$B$3-1)</f>
        <v/>
      </c>
      <c r="D12" s="9">
        <f>IFERROR(B12/C12-1,"")</f>
        <v/>
      </c>
      <c r="E12" s="10" t="n">
        <v>40</v>
      </c>
      <c r="F12" s="7">
        <f>IF(B12="","",IF(B12&gt;=E12,"On target",IF(B12&gt;=E12*0.9,"Close","Behind")))</f>
        <v/>
      </c>
    </row>
    <row r="13">
      <c r="A13" s="7" t="inlineStr">
        <is>
          <t>Search Console clicks</t>
        </is>
      </c>
      <c r="B13" s="8">
        <f>INDEX('Search Console'!B:B,$B$3)</f>
        <v/>
      </c>
      <c r="C13" s="8">
        <f>INDEX('Search Console'!B:B,$B$3-1)</f>
        <v/>
      </c>
      <c r="D13" s="9">
        <f>IFERROR(B13/C13-1,"")</f>
        <v/>
      </c>
      <c r="E13" s="10" t="n">
        <v>14000</v>
      </c>
      <c r="F13" s="7">
        <f>IF(B13="","",IF(B13&gt;=E13,"On target",IF(B13&gt;=E13*0.9,"Close","Behind")))</f>
        <v/>
      </c>
    </row>
    <row r="14">
      <c r="A14" s="7" t="inlineStr">
        <is>
          <t>Non branded clicks</t>
        </is>
      </c>
      <c r="B14" s="8">
        <f>INDEX('Search Console'!F:F,$B$3)</f>
        <v/>
      </c>
      <c r="C14" s="8">
        <f>INDEX('Search Console'!F:F,$B$3-1)</f>
        <v/>
      </c>
      <c r="D14" s="9">
        <f>IFERROR(B14/C14-1,"")</f>
        <v/>
      </c>
      <c r="E14" s="10" t="n">
        <v>9000</v>
      </c>
      <c r="F14" s="7">
        <f>IF(B14="","",IF(B14&gt;=E14,"On target",IF(B14&gt;=E14*0.9,"Close","Behind")))</f>
        <v/>
      </c>
    </row>
    <row r="15">
      <c r="A15" s="7" t="inlineStr">
        <is>
          <t>Revenue keyword coverage (top 3)</t>
        </is>
      </c>
      <c r="B15" s="13">
        <f>'Revenue keywords'!B1</f>
        <v/>
      </c>
      <c r="C15" s="13">
        <f>'Revenue keywords'!B3</f>
        <v/>
      </c>
      <c r="D15" s="9">
        <f>IFERROR(B15/C15-1,"")</f>
        <v/>
      </c>
      <c r="E15" s="14" t="n">
        <v>0.6</v>
      </c>
      <c r="F15" s="7">
        <f>IF(B15="","",IF(B15&gt;=E15,"On target",IF(B15&gt;=E15*0.9,"Close","Behind")))</f>
        <v/>
      </c>
    </row>
    <row r="16">
      <c r="A16" s="7" t="inlineStr">
        <is>
          <t>AI mentions per 100 answers</t>
        </is>
      </c>
      <c r="B16" s="15">
        <f>'AI visibility'!J3</f>
        <v/>
      </c>
      <c r="C16" s="15">
        <f>'AI visibility'!J2</f>
        <v/>
      </c>
      <c r="D16" s="9">
        <f>IFERROR(B16/C16-1,"")</f>
        <v/>
      </c>
      <c r="E16" s="16" t="n">
        <v>15</v>
      </c>
      <c r="F16" s="7">
        <f>IF(B16="","",IF(B16&gt;=E16,"On target",IF(B16&gt;=E16*0.9,"Close","Behind")))</f>
        <v/>
      </c>
    </row>
    <row r="19">
      <c r="A19" s="17" t="inlineStr">
        <is>
          <t>Commentary (3 to 5 lines): what changed, why, and what happens next</t>
        </is>
      </c>
    </row>
    <row r="20" ht="45" customHeight="1">
      <c r="A20" s="18" t="inlineStr">
        <is>
          <t>Example: Organic revenue rose 10% as two category pages reached the top 3. AI mentions rose on Perplexity after the comparison page was cited. Next month: publish the keyword five comparison page.</t>
        </is>
      </c>
    </row>
    <row r="21">
      <c r="A21" s="5" t="n"/>
    </row>
    <row r="22">
      <c r="A22" s="5" t="n"/>
    </row>
    <row r="23">
      <c r="A23" s="5" t="n"/>
    </row>
    <row r="24">
      <c r="A24" s="5" t="n"/>
    </row>
  </sheetData>
  <mergeCells count="5">
    <mergeCell ref="A24:F24"/>
    <mergeCell ref="A23:F23"/>
    <mergeCell ref="A22:F22"/>
    <mergeCell ref="A20:F20"/>
    <mergeCell ref="A21:F21"/>
  </mergeCells>
  <conditionalFormatting sqref="F7:F16">
    <cfRule type="cellIs" priority="1" operator="equal" dxfId="0">
      <formula>"On target"</formula>
    </cfRule>
    <cfRule type="cellIs" priority="2" operator="equal" dxfId="1">
      <formula>"Close"</formula>
    </cfRule>
    <cfRule type="cellIs" priority="3" operator="equal" dxfId="2">
      <formula>"Behind"</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3"/>
  <sheetViews>
    <sheetView showGridLines="1" workbookViewId="0">
      <selection activeCell="A1" sqref="A1"/>
    </sheetView>
  </sheetViews>
  <sheetFormatPr baseColWidth="8" defaultRowHeight="15"/>
  <cols>
    <col width="12" customWidth="1" min="1" max="1"/>
    <col width="16" customWidth="1" min="2" max="2"/>
    <col width="16" customWidth="1" min="3" max="3"/>
    <col width="16" customWidth="1" min="4" max="4"/>
    <col width="18" customWidth="1" min="5" max="5"/>
    <col width="18" customWidth="1" min="6" max="6"/>
    <col width="18" customWidth="1" min="7" max="7"/>
    <col width="16" customWidth="1" min="8" max="8"/>
  </cols>
  <sheetData>
    <row r="1">
      <c r="A1" s="6" t="inlineStr">
        <is>
          <t>Month</t>
        </is>
      </c>
      <c r="B1" s="6" t="inlineStr">
        <is>
          <t>Organic sessions</t>
        </is>
      </c>
      <c r="C1" s="6" t="inlineStr">
        <is>
          <t>Organic key events</t>
        </is>
      </c>
      <c r="D1" s="6" t="inlineStr">
        <is>
          <t>Organic revenue</t>
        </is>
      </c>
      <c r="E1" s="6" t="inlineStr">
        <is>
          <t>AI assistant sessions</t>
        </is>
      </c>
      <c r="F1" s="6" t="inlineStr">
        <is>
          <t>AI assistant key events</t>
        </is>
      </c>
      <c r="G1" s="6" t="inlineStr">
        <is>
          <t>Organic conversion rate</t>
        </is>
      </c>
      <c r="H1" s="6" t="inlineStr">
        <is>
          <t>AI conversion rate</t>
        </is>
      </c>
    </row>
    <row r="2">
      <c r="A2" t="inlineStr">
        <is>
          <t>Jan 2026</t>
        </is>
      </c>
      <c r="B2" s="10" t="n">
        <v>18200</v>
      </c>
      <c r="C2" s="10" t="n">
        <v>182</v>
      </c>
      <c r="D2" s="10" t="n">
        <v>54600</v>
      </c>
      <c r="E2" s="10" t="n">
        <v>310</v>
      </c>
      <c r="F2" s="10" t="n">
        <v>9</v>
      </c>
      <c r="G2" s="19">
        <f>IF(B2&gt;0,C2/B2,"")</f>
        <v/>
      </c>
      <c r="H2" s="19">
        <f>IF(E2&gt;0,F2/E2,"")</f>
        <v/>
      </c>
    </row>
    <row r="3">
      <c r="A3" t="inlineStr">
        <is>
          <t>Feb 2026</t>
        </is>
      </c>
      <c r="B3" s="10" t="n">
        <v>17900</v>
      </c>
      <c r="C3" s="10" t="n">
        <v>175</v>
      </c>
      <c r="D3" s="10" t="n">
        <v>52500</v>
      </c>
      <c r="E3" s="10" t="n">
        <v>340</v>
      </c>
      <c r="F3" s="10" t="n">
        <v>10</v>
      </c>
      <c r="G3" s="19">
        <f>IF(B3&gt;0,C3/B3,"")</f>
        <v/>
      </c>
      <c r="H3" s="19">
        <f>IF(E3&gt;0,F3/E3,"")</f>
        <v/>
      </c>
    </row>
    <row r="4">
      <c r="A4" t="inlineStr">
        <is>
          <t>Mar 2026</t>
        </is>
      </c>
      <c r="B4" s="10" t="n">
        <v>19400</v>
      </c>
      <c r="C4" s="10" t="n">
        <v>201</v>
      </c>
      <c r="D4" s="10" t="n">
        <v>60300</v>
      </c>
      <c r="E4" s="10" t="n">
        <v>390</v>
      </c>
      <c r="F4" s="10" t="n">
        <v>12</v>
      </c>
      <c r="G4" s="19">
        <f>IF(B4&gt;0,C4/B4,"")</f>
        <v/>
      </c>
      <c r="H4" s="19">
        <f>IF(E4&gt;0,F4/E4,"")</f>
        <v/>
      </c>
    </row>
    <row r="5">
      <c r="A5" t="inlineStr">
        <is>
          <t>Apr 2026</t>
        </is>
      </c>
      <c r="B5" s="10" t="n">
        <v>20100</v>
      </c>
      <c r="C5" s="10" t="n">
        <v>214</v>
      </c>
      <c r="D5" s="10" t="n">
        <v>64200</v>
      </c>
      <c r="E5" s="10" t="n">
        <v>450</v>
      </c>
      <c r="F5" s="10" t="n">
        <v>15</v>
      </c>
      <c r="G5" s="19">
        <f>IF(B5&gt;0,C5/B5,"")</f>
        <v/>
      </c>
      <c r="H5" s="19">
        <f>IF(E5&gt;0,F5/E5,"")</f>
        <v/>
      </c>
    </row>
    <row r="6">
      <c r="A6" t="inlineStr">
        <is>
          <t>May 2026</t>
        </is>
      </c>
      <c r="B6" s="10" t="n">
        <v>21300</v>
      </c>
      <c r="C6" s="10" t="n">
        <v>233</v>
      </c>
      <c r="D6" s="10" t="n">
        <v>69900</v>
      </c>
      <c r="E6" s="10" t="n">
        <v>520</v>
      </c>
      <c r="F6" s="10" t="n">
        <v>18</v>
      </c>
      <c r="G6" s="19">
        <f>IF(B6&gt;0,C6/B6,"")</f>
        <v/>
      </c>
      <c r="H6" s="19">
        <f>IF(E6&gt;0,F6/E6,"")</f>
        <v/>
      </c>
    </row>
    <row r="7">
      <c r="A7" t="inlineStr">
        <is>
          <t>Jun 2026</t>
        </is>
      </c>
      <c r="B7" s="10" t="n">
        <v>20800</v>
      </c>
      <c r="C7" s="10" t="n">
        <v>224</v>
      </c>
      <c r="D7" s="10" t="n">
        <v>67200</v>
      </c>
      <c r="E7" s="10" t="n">
        <v>560</v>
      </c>
      <c r="F7" s="10" t="n">
        <v>19</v>
      </c>
      <c r="G7" s="19">
        <f>IF(B7&gt;0,C7/B7,"")</f>
        <v/>
      </c>
      <c r="H7" s="19">
        <f>IF(E7&gt;0,F7/E7,"")</f>
        <v/>
      </c>
    </row>
    <row r="8">
      <c r="A8" t="inlineStr">
        <is>
          <t>Jul 2026</t>
        </is>
      </c>
      <c r="B8" s="10" t="n">
        <v>22400</v>
      </c>
      <c r="C8" s="10" t="n">
        <v>251</v>
      </c>
      <c r="D8" s="10" t="n">
        <v>75300</v>
      </c>
      <c r="E8" s="10" t="n">
        <v>640</v>
      </c>
      <c r="F8" s="10" t="n">
        <v>23</v>
      </c>
      <c r="G8" s="19">
        <f>IF(B8&gt;0,C8/B8,"")</f>
        <v/>
      </c>
      <c r="H8" s="19">
        <f>IF(E8&gt;0,F8/E8,"")</f>
        <v/>
      </c>
    </row>
    <row r="9">
      <c r="A9" t="inlineStr">
        <is>
          <t>Aug 2026</t>
        </is>
      </c>
      <c r="B9" s="10" t="n">
        <v>23900</v>
      </c>
      <c r="C9" s="10" t="n">
        <v>270</v>
      </c>
      <c r="D9" s="10" t="n">
        <v>81000</v>
      </c>
      <c r="E9" s="10" t="n">
        <v>720</v>
      </c>
      <c r="F9" s="10" t="n">
        <v>27</v>
      </c>
      <c r="G9" s="19">
        <f>IF(B9&gt;0,C9/B9,"")</f>
        <v/>
      </c>
      <c r="H9" s="19">
        <f>IF(E9&gt;0,F9/E9,"")</f>
        <v/>
      </c>
    </row>
    <row r="10">
      <c r="A10" t="inlineStr">
        <is>
          <t>Sep 2026</t>
        </is>
      </c>
      <c r="B10" s="10" t="n">
        <v>24600</v>
      </c>
      <c r="C10" s="10" t="n">
        <v>283</v>
      </c>
      <c r="D10" s="10" t="n">
        <v>84900</v>
      </c>
      <c r="E10" s="10" t="n">
        <v>810</v>
      </c>
      <c r="F10" s="10" t="n">
        <v>31</v>
      </c>
      <c r="G10" s="19">
        <f>IF(B10&gt;0,C10/B10,"")</f>
        <v/>
      </c>
      <c r="H10" s="19">
        <f>IF(E10&gt;0,F10/E10,"")</f>
        <v/>
      </c>
    </row>
    <row r="11">
      <c r="A11" t="inlineStr">
        <is>
          <t>Oct 2026</t>
        </is>
      </c>
      <c r="B11" s="10" t="n">
        <v>26100</v>
      </c>
      <c r="C11" s="10" t="n">
        <v>311</v>
      </c>
      <c r="D11" s="10" t="n">
        <v>93300</v>
      </c>
      <c r="E11" s="10" t="n">
        <v>930</v>
      </c>
      <c r="F11" s="10" t="n">
        <v>37</v>
      </c>
      <c r="G11" s="19">
        <f>IF(B11&gt;0,C11/B11,"")</f>
        <v/>
      </c>
      <c r="H11" s="19">
        <f>IF(E11&gt;0,F11/E11,"")</f>
        <v/>
      </c>
    </row>
    <row r="12">
      <c r="A12" t="inlineStr">
        <is>
          <t>Nov 2026</t>
        </is>
      </c>
      <c r="B12" s="10" t="n"/>
      <c r="C12" s="10" t="n"/>
      <c r="D12" s="10" t="n"/>
      <c r="E12" s="10" t="n"/>
      <c r="F12" s="10" t="n"/>
      <c r="G12" s="19">
        <f>IF(B12&gt;0,C12/B12,"")</f>
        <v/>
      </c>
      <c r="H12" s="19">
        <f>IF(E12&gt;0,F12/E12,"")</f>
        <v/>
      </c>
    </row>
    <row r="13">
      <c r="A13" t="inlineStr">
        <is>
          <t>Dec 2026</t>
        </is>
      </c>
      <c r="B13" s="10" t="n"/>
      <c r="C13" s="10" t="n"/>
      <c r="D13" s="10" t="n"/>
      <c r="E13" s="10" t="n"/>
      <c r="F13" s="10" t="n"/>
      <c r="G13" s="19">
        <f>IF(B13&gt;0,C13/B13,"")</f>
        <v/>
      </c>
      <c r="H13" s="19">
        <f>IF(E13&gt;0,F13/E13,"")</f>
        <v/>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13"/>
  <sheetViews>
    <sheetView showGridLines="1" workbookViewId="0">
      <selection activeCell="A1" sqref="A1"/>
    </sheetView>
  </sheetViews>
  <sheetFormatPr baseColWidth="8" defaultRowHeight="15"/>
  <cols>
    <col width="12" customWidth="1" min="1" max="1"/>
    <col width="12" customWidth="1" min="2" max="2"/>
    <col width="14" customWidth="1" min="3" max="3"/>
    <col width="10" customWidth="1" min="4" max="4"/>
    <col width="16" customWidth="1" min="5" max="5"/>
    <col width="18" customWidth="1" min="6" max="6"/>
  </cols>
  <sheetData>
    <row r="1">
      <c r="A1" s="6" t="inlineStr">
        <is>
          <t>Month</t>
        </is>
      </c>
      <c r="B1" s="6" t="inlineStr">
        <is>
          <t>Clicks</t>
        </is>
      </c>
      <c r="C1" s="6" t="inlineStr">
        <is>
          <t>Impressions</t>
        </is>
      </c>
      <c r="D1" s="6" t="inlineStr">
        <is>
          <t>CTR</t>
        </is>
      </c>
      <c r="E1" s="6" t="inlineStr">
        <is>
          <t>Average position</t>
        </is>
      </c>
      <c r="F1" s="6" t="inlineStr">
        <is>
          <t>Non branded clicks</t>
        </is>
      </c>
    </row>
    <row r="2">
      <c r="A2" t="inlineStr">
        <is>
          <t>Jan 2026</t>
        </is>
      </c>
      <c r="B2" s="10" t="n">
        <v>9100</v>
      </c>
      <c r="C2" s="10" t="n">
        <v>402000</v>
      </c>
      <c r="D2" s="19">
        <f>IF(C2&gt;0,B2/C2,"")</f>
        <v/>
      </c>
      <c r="E2" s="16" t="n">
        <v>18.4</v>
      </c>
      <c r="F2" s="10" t="n">
        <v>5200</v>
      </c>
    </row>
    <row r="3">
      <c r="A3" t="inlineStr">
        <is>
          <t>Feb 2026</t>
        </is>
      </c>
      <c r="B3" s="10" t="n">
        <v>8900</v>
      </c>
      <c r="C3" s="10" t="n">
        <v>398000</v>
      </c>
      <c r="D3" s="19">
        <f>IF(C3&gt;0,B3/C3,"")</f>
        <v/>
      </c>
      <c r="E3" s="16" t="n">
        <v>18.1</v>
      </c>
      <c r="F3" s="10" t="n">
        <v>5100</v>
      </c>
    </row>
    <row r="4">
      <c r="A4" t="inlineStr">
        <is>
          <t>Mar 2026</t>
        </is>
      </c>
      <c r="B4" s="10" t="n">
        <v>9800</v>
      </c>
      <c r="C4" s="10" t="n">
        <v>431000</v>
      </c>
      <c r="D4" s="19">
        <f>IF(C4&gt;0,B4/C4,"")</f>
        <v/>
      </c>
      <c r="E4" s="16" t="n">
        <v>17.6</v>
      </c>
      <c r="F4" s="10" t="n">
        <v>5700</v>
      </c>
    </row>
    <row r="5">
      <c r="A5" t="inlineStr">
        <is>
          <t>Apr 2026</t>
        </is>
      </c>
      <c r="B5" s="10" t="n">
        <v>10200</v>
      </c>
      <c r="C5" s="10" t="n">
        <v>452000</v>
      </c>
      <c r="D5" s="19">
        <f>IF(C5&gt;0,B5/C5,"")</f>
        <v/>
      </c>
      <c r="E5" s="16" t="n">
        <v>17.2</v>
      </c>
      <c r="F5" s="10" t="n">
        <v>6000</v>
      </c>
    </row>
    <row r="6">
      <c r="A6" t="inlineStr">
        <is>
          <t>May 2026</t>
        </is>
      </c>
      <c r="B6" s="10" t="n">
        <v>10900</v>
      </c>
      <c r="C6" s="10" t="n">
        <v>481000</v>
      </c>
      <c r="D6" s="19">
        <f>IF(C6&gt;0,B6/C6,"")</f>
        <v/>
      </c>
      <c r="E6" s="16" t="n">
        <v>16.5</v>
      </c>
      <c r="F6" s="10" t="n">
        <v>6500</v>
      </c>
    </row>
    <row r="7">
      <c r="A7" t="inlineStr">
        <is>
          <t>Jun 2026</t>
        </is>
      </c>
      <c r="B7" s="10" t="n">
        <v>10600</v>
      </c>
      <c r="C7" s="10" t="n">
        <v>476000</v>
      </c>
      <c r="D7" s="19">
        <f>IF(C7&gt;0,B7/C7,"")</f>
        <v/>
      </c>
      <c r="E7" s="16" t="n">
        <v>16.7</v>
      </c>
      <c r="F7" s="10" t="n">
        <v>6300</v>
      </c>
    </row>
    <row r="8">
      <c r="A8" t="inlineStr">
        <is>
          <t>Jul 2026</t>
        </is>
      </c>
      <c r="B8" s="10" t="n">
        <v>11500</v>
      </c>
      <c r="C8" s="10" t="n">
        <v>512000</v>
      </c>
      <c r="D8" s="19">
        <f>IF(C8&gt;0,B8/C8,"")</f>
        <v/>
      </c>
      <c r="E8" s="16" t="n">
        <v>15.9</v>
      </c>
      <c r="F8" s="10" t="n">
        <v>7000</v>
      </c>
    </row>
    <row r="9">
      <c r="A9" t="inlineStr">
        <is>
          <t>Aug 2026</t>
        </is>
      </c>
      <c r="B9" s="10" t="n">
        <v>12300</v>
      </c>
      <c r="C9" s="10" t="n">
        <v>548000</v>
      </c>
      <c r="D9" s="19">
        <f>IF(C9&gt;0,B9/C9,"")</f>
        <v/>
      </c>
      <c r="E9" s="16" t="n">
        <v>15.2</v>
      </c>
      <c r="F9" s="10" t="n">
        <v>7600</v>
      </c>
    </row>
    <row r="10">
      <c r="A10" t="inlineStr">
        <is>
          <t>Sep 2026</t>
        </is>
      </c>
      <c r="B10" s="10" t="n">
        <v>12800</v>
      </c>
      <c r="C10" s="10" t="n">
        <v>571000</v>
      </c>
      <c r="D10" s="19">
        <f>IF(C10&gt;0,B10/C10,"")</f>
        <v/>
      </c>
      <c r="E10" s="16" t="n">
        <v>14.8</v>
      </c>
      <c r="F10" s="10" t="n">
        <v>8000</v>
      </c>
    </row>
    <row r="11">
      <c r="A11" t="inlineStr">
        <is>
          <t>Oct 2026</t>
        </is>
      </c>
      <c r="B11" s="10" t="n">
        <v>13700</v>
      </c>
      <c r="C11" s="10" t="n">
        <v>610000</v>
      </c>
      <c r="D11" s="19">
        <f>IF(C11&gt;0,B11/C11,"")</f>
        <v/>
      </c>
      <c r="E11" s="16" t="n">
        <v>14.1</v>
      </c>
      <c r="F11" s="10" t="n">
        <v>8700</v>
      </c>
    </row>
    <row r="12">
      <c r="A12" t="inlineStr">
        <is>
          <t>Nov 2026</t>
        </is>
      </c>
      <c r="B12" s="10" t="n"/>
      <c r="C12" s="10" t="n"/>
      <c r="D12" s="19">
        <f>IF(C12&gt;0,B12/C12,"")</f>
        <v/>
      </c>
      <c r="E12" s="16" t="n"/>
      <c r="F12" s="10" t="n"/>
    </row>
    <row r="13">
      <c r="A13" t="inlineStr">
        <is>
          <t>Dec 2026</t>
        </is>
      </c>
      <c r="B13" s="10" t="n"/>
      <c r="C13" s="10" t="n"/>
      <c r="D13" s="19">
        <f>IF(C13&gt;0,B13/C13,"")</f>
        <v/>
      </c>
      <c r="E13" s="16" t="n"/>
      <c r="F13" s="10"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3"/>
  <sheetViews>
    <sheetView showGridLines="1" workbookViewId="0">
      <selection activeCell="A1" sqref="A1"/>
    </sheetView>
  </sheetViews>
  <sheetFormatPr baseColWidth="8" defaultRowHeight="15"/>
  <cols>
    <col width="30" customWidth="1" min="1" max="1"/>
    <col width="22" customWidth="1" min="2" max="2"/>
    <col width="14" customWidth="1" min="3" max="3"/>
    <col width="18" customWidth="1" min="4" max="4"/>
    <col width="18" customWidth="1" min="5" max="5"/>
    <col width="16" customWidth="1" min="6" max="6"/>
    <col width="16" customWidth="1" min="7" max="7"/>
    <col width="10" customWidth="1" min="8" max="8"/>
    <col width="30" customWidth="1" min="9" max="9"/>
  </cols>
  <sheetData>
    <row r="1">
      <c r="A1" s="17" t="inlineStr">
        <is>
          <t>Coverage this month (top 3)</t>
        </is>
      </c>
      <c r="B1" s="20">
        <f>IFERROR(SUM(G6:G105)/COUNTA(A6:A105),0)</f>
        <v/>
      </c>
      <c r="D1" t="inlineStr">
        <is>
          <t>Add up to 100 keywords from row 6. Change = positions gained (positive is better).</t>
        </is>
      </c>
    </row>
    <row r="2">
      <c r="A2" s="17" t="inlineStr">
        <is>
          <t>Weighted coverage this month</t>
        </is>
      </c>
      <c r="B2" s="20">
        <f>IFERROR(SUMPRODUCT(G6:G105,C6:C105)/SUM(C6:C105),0)</f>
        <v/>
      </c>
    </row>
    <row r="3">
      <c r="A3" s="17" t="inlineStr">
        <is>
          <t>Coverage last month (top 3)</t>
        </is>
      </c>
      <c r="B3" s="20">
        <f>IFERROR(SUM(F6:F105)/COUNTA(A6:A105),0)</f>
        <v/>
      </c>
    </row>
    <row r="5">
      <c r="A5" s="6" t="inlineStr">
        <is>
          <t>Keyword</t>
        </is>
      </c>
      <c r="B5" s="6" t="inlineStr">
        <is>
          <t>Target URL</t>
        </is>
      </c>
      <c r="C5" s="6" t="inlineStr">
        <is>
          <t>Monthly value</t>
        </is>
      </c>
      <c r="D5" s="6" t="inlineStr">
        <is>
          <t>Position last month</t>
        </is>
      </c>
      <c r="E5" s="6" t="inlineStr">
        <is>
          <t>Position this month</t>
        </is>
      </c>
      <c r="F5" s="6" t="inlineStr">
        <is>
          <t>Top 3 last month</t>
        </is>
      </c>
      <c r="G5" s="6" t="inlineStr">
        <is>
          <t>Top 3 this month</t>
        </is>
      </c>
      <c r="H5" s="6" t="inlineStr">
        <is>
          <t>Change</t>
        </is>
      </c>
      <c r="I5" s="6" t="inlineStr">
        <is>
          <t>Action</t>
        </is>
      </c>
    </row>
    <row r="6">
      <c r="A6" s="21" t="inlineStr">
        <is>
          <t>example keyword one</t>
        </is>
      </c>
      <c r="B6" s="21" t="inlineStr">
        <is>
          <t>/category/one/</t>
        </is>
      </c>
      <c r="C6" s="10" t="n">
        <v>14400</v>
      </c>
      <c r="D6" s="21" t="n">
        <v>6</v>
      </c>
      <c r="E6" s="21" t="n">
        <v>3</v>
      </c>
      <c r="F6">
        <f>IF(AND(ISNUMBER(D6),D6&lt;=3),1,0)</f>
        <v/>
      </c>
      <c r="G6">
        <f>IF(AND(ISNUMBER(E6),E6&lt;=3),1,0)</f>
        <v/>
      </c>
      <c r="H6">
        <f>IF(AND(ISNUMBER(D6),ISNUMBER(E6)),D6-E6,"New")</f>
        <v/>
      </c>
      <c r="I6" s="5" t="inlineStr"/>
    </row>
    <row r="7">
      <c r="A7" s="21" t="inlineStr">
        <is>
          <t>example keyword two</t>
        </is>
      </c>
      <c r="B7" s="21" t="inlineStr">
        <is>
          <t>/category/two/</t>
        </is>
      </c>
      <c r="C7" s="10" t="n">
        <v>19800</v>
      </c>
      <c r="D7" s="21" t="n">
        <v>12</v>
      </c>
      <c r="E7" s="21" t="n">
        <v>9</v>
      </c>
      <c r="F7">
        <f>IF(AND(ISNUMBER(D7),D7&lt;=3),1,0)</f>
        <v/>
      </c>
      <c r="G7">
        <f>IF(AND(ISNUMBER(E7),E7&lt;=3),1,0)</f>
        <v/>
      </c>
      <c r="H7">
        <f>IF(AND(ISNUMBER(D7),ISNUMBER(E7)),D7-E7,"New")</f>
        <v/>
      </c>
      <c r="I7" s="5" t="inlineStr"/>
    </row>
    <row r="8">
      <c r="A8" s="21" t="inlineStr">
        <is>
          <t>example keyword three</t>
        </is>
      </c>
      <c r="B8" s="21" t="inlineStr">
        <is>
          <t>/compare/three/</t>
        </is>
      </c>
      <c r="C8" s="10" t="n">
        <v>9500</v>
      </c>
      <c r="D8" s="21" t="n">
        <v>4</v>
      </c>
      <c r="E8" s="21" t="n">
        <v>2</v>
      </c>
      <c r="F8">
        <f>IF(AND(ISNUMBER(D8),D8&lt;=3),1,0)</f>
        <v/>
      </c>
      <c r="G8">
        <f>IF(AND(ISNUMBER(E8),E8&lt;=3),1,0)</f>
        <v/>
      </c>
      <c r="H8">
        <f>IF(AND(ISNUMBER(D8),ISNUMBER(E8)),D8-E8,"New")</f>
        <v/>
      </c>
      <c r="I8" s="5" t="inlineStr"/>
    </row>
    <row r="9">
      <c r="A9" s="21" t="inlineStr">
        <is>
          <t>example keyword four</t>
        </is>
      </c>
      <c r="B9" s="21" t="inlineStr">
        <is>
          <t>/product/four/</t>
        </is>
      </c>
      <c r="C9" s="10" t="n">
        <v>8900</v>
      </c>
      <c r="D9" s="21" t="n">
        <v>2</v>
      </c>
      <c r="E9" s="21" t="n">
        <v>2</v>
      </c>
      <c r="F9">
        <f>IF(AND(ISNUMBER(D9),D9&lt;=3),1,0)</f>
        <v/>
      </c>
      <c r="G9">
        <f>IF(AND(ISNUMBER(E9),E9&lt;=3),1,0)</f>
        <v/>
      </c>
      <c r="H9">
        <f>IF(AND(ISNUMBER(D9),ISNUMBER(E9)),D9-E9,"New")</f>
        <v/>
      </c>
      <c r="I9" s="5" t="inlineStr"/>
    </row>
    <row r="10">
      <c r="A10" s="21" t="inlineStr">
        <is>
          <t>example keyword five</t>
        </is>
      </c>
      <c r="B10" s="21" t="inlineStr">
        <is>
          <t>/service/five/</t>
        </is>
      </c>
      <c r="C10" s="10" t="n">
        <v>5900</v>
      </c>
      <c r="D10" s="21" t="n"/>
      <c r="E10" s="21" t="n">
        <v>14</v>
      </c>
      <c r="F10">
        <f>IF(AND(ISNUMBER(D10),D10&lt;=3),1,0)</f>
        <v/>
      </c>
      <c r="G10">
        <f>IF(AND(ISNUMBER(E10),E10&lt;=3),1,0)</f>
        <v/>
      </c>
      <c r="H10">
        <f>IF(AND(ISNUMBER(D10),ISNUMBER(E10)),D10-E10,"New")</f>
        <v/>
      </c>
      <c r="I10" s="5" t="inlineStr"/>
    </row>
    <row r="11">
      <c r="A11" s="21" t="inlineStr">
        <is>
          <t>example keyword six</t>
        </is>
      </c>
      <c r="B11" s="21" t="inlineStr">
        <is>
          <t>/guide/six/</t>
        </is>
      </c>
      <c r="C11" s="10" t="n">
        <v>12800</v>
      </c>
      <c r="D11" s="21" t="n">
        <v>18</v>
      </c>
      <c r="E11" s="21" t="n">
        <v>15</v>
      </c>
      <c r="F11">
        <f>IF(AND(ISNUMBER(D11),D11&lt;=3),1,0)</f>
        <v/>
      </c>
      <c r="G11">
        <f>IF(AND(ISNUMBER(E11),E11&lt;=3),1,0)</f>
        <v/>
      </c>
      <c r="H11">
        <f>IF(AND(ISNUMBER(D11),ISNUMBER(E11)),D11-E11,"New")</f>
        <v/>
      </c>
      <c r="I11" s="5" t="inlineStr"/>
    </row>
    <row r="12">
      <c r="A12" s="21" t="inlineStr">
        <is>
          <t>example keyword seven</t>
        </is>
      </c>
      <c r="B12" s="21" t="inlineStr">
        <is>
          <t>/category/seven/</t>
        </is>
      </c>
      <c r="C12" s="10" t="n">
        <v>7300</v>
      </c>
      <c r="D12" s="21" t="n">
        <v>3</v>
      </c>
      <c r="E12" s="21" t="n">
        <v>1</v>
      </c>
      <c r="F12">
        <f>IF(AND(ISNUMBER(D12),D12&lt;=3),1,0)</f>
        <v/>
      </c>
      <c r="G12">
        <f>IF(AND(ISNUMBER(E12),E12&lt;=3),1,0)</f>
        <v/>
      </c>
      <c r="H12">
        <f>IF(AND(ISNUMBER(D12),ISNUMBER(E12)),D12-E12,"New")</f>
        <v/>
      </c>
      <c r="I12" s="5" t="inlineStr"/>
    </row>
    <row r="13">
      <c r="A13" s="21" t="inlineStr">
        <is>
          <t>example keyword eight</t>
        </is>
      </c>
      <c r="B13" s="21" t="inlineStr">
        <is>
          <t>/service/eight/</t>
        </is>
      </c>
      <c r="C13" s="10" t="n">
        <v>6100</v>
      </c>
      <c r="D13" s="21" t="n">
        <v>9</v>
      </c>
      <c r="E13" s="21" t="n">
        <v>5</v>
      </c>
      <c r="F13">
        <f>IF(AND(ISNUMBER(D13),D13&lt;=3),1,0)</f>
        <v/>
      </c>
      <c r="G13">
        <f>IF(AND(ISNUMBER(E13),E13&lt;=3),1,0)</f>
        <v/>
      </c>
      <c r="H13">
        <f>IF(AND(ISNUMBER(D13),ISNUMBER(E13)),D13-E13,"New")</f>
        <v/>
      </c>
      <c r="I13" s="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
  <sheetViews>
    <sheetView showGridLines="1" workbookViewId="0">
      <selection activeCell="A1" sqref="A1"/>
    </sheetView>
  </sheetViews>
  <sheetFormatPr baseColWidth="8" defaultRowHeight="15"/>
  <cols>
    <col width="12" customWidth="1" min="1" max="1"/>
    <col width="22" customWidth="1" min="2" max="2"/>
    <col width="18" customWidth="1" min="3" max="3"/>
    <col width="16" customWidth="1" min="4" max="4"/>
    <col width="18" customWidth="1" min="5" max="5"/>
    <col width="18" customWidth="1" min="6" max="6"/>
    <col width="18" customWidth="1" min="7" max="7"/>
    <col width="12" customWidth="1" min="9" max="9"/>
    <col width="30" customWidth="1" min="10" max="10"/>
  </cols>
  <sheetData>
    <row r="1">
      <c r="A1" s="6" t="inlineStr">
        <is>
          <t>Month</t>
        </is>
      </c>
      <c r="B1" s="6" t="inlineStr">
        <is>
          <t>Platform</t>
        </is>
      </c>
      <c r="C1" s="6" t="inlineStr">
        <is>
          <t>Answers collected</t>
        </is>
      </c>
      <c r="D1" s="6" t="inlineStr">
        <is>
          <t>Brand mentioned</t>
        </is>
      </c>
      <c r="E1" s="6" t="inlineStr">
        <is>
          <t>Brand cited (link)</t>
        </is>
      </c>
      <c r="F1" s="6" t="inlineStr">
        <is>
          <t>Mentions per 100</t>
        </is>
      </c>
      <c r="G1" s="6" t="inlineStr">
        <is>
          <t>Citations per 100</t>
        </is>
      </c>
      <c r="I1" s="17" t="inlineStr">
        <is>
          <t>Month</t>
        </is>
      </c>
      <c r="J1" s="17" t="inlineStr">
        <is>
          <t>Mentions per 100 (all platforms)</t>
        </is>
      </c>
    </row>
    <row r="2">
      <c r="A2" s="21" t="inlineStr">
        <is>
          <t>Sep 2026</t>
        </is>
      </c>
      <c r="B2" s="21" t="inlineStr">
        <is>
          <t>ChatGPT</t>
        </is>
      </c>
      <c r="C2" s="21" t="n">
        <v>120</v>
      </c>
      <c r="D2" s="21" t="n">
        <v>14</v>
      </c>
      <c r="E2" s="21" t="n">
        <v>6</v>
      </c>
      <c r="F2" s="22">
        <f>IF(C2&gt;0,D2/C2*100,"")</f>
        <v/>
      </c>
      <c r="G2" s="22">
        <f>IF(C2&gt;0,E2/C2*100,"")</f>
        <v/>
      </c>
      <c r="I2" t="inlineStr">
        <is>
          <t>Sep 2026</t>
        </is>
      </c>
      <c r="J2" s="22">
        <f>IFERROR(SUMIF(A:A,I2,D:D)/SUMIF(A:A,I2,C:C)*100,"")</f>
        <v/>
      </c>
    </row>
    <row r="3">
      <c r="A3" s="21" t="inlineStr">
        <is>
          <t>Sep 2026</t>
        </is>
      </c>
      <c r="B3" s="21" t="inlineStr">
        <is>
          <t>Gemini</t>
        </is>
      </c>
      <c r="C3" s="21" t="n">
        <v>120</v>
      </c>
      <c r="D3" s="21" t="n">
        <v>10</v>
      </c>
      <c r="E3" s="21" t="n">
        <v>4</v>
      </c>
      <c r="F3" s="22">
        <f>IF(C3&gt;0,D3/C3*100,"")</f>
        <v/>
      </c>
      <c r="G3" s="22">
        <f>IF(C3&gt;0,E3/C3*100,"")</f>
        <v/>
      </c>
      <c r="I3" t="inlineStr">
        <is>
          <t>Oct 2026</t>
        </is>
      </c>
      <c r="J3" s="22">
        <f>IFERROR(SUMIF(A:A,I3,D:D)/SUMIF(A:A,I3,C:C)*100,"")</f>
        <v/>
      </c>
    </row>
    <row r="4">
      <c r="A4" s="21" t="inlineStr">
        <is>
          <t>Sep 2026</t>
        </is>
      </c>
      <c r="B4" s="21" t="inlineStr">
        <is>
          <t>Perplexity</t>
        </is>
      </c>
      <c r="C4" s="21" t="n">
        <v>120</v>
      </c>
      <c r="D4" s="21" t="n">
        <v>17</v>
      </c>
      <c r="E4" s="21" t="n">
        <v>11</v>
      </c>
      <c r="F4" s="22">
        <f>IF(C4&gt;0,D4/C4*100,"")</f>
        <v/>
      </c>
      <c r="G4" s="22">
        <f>IF(C4&gt;0,E4/C4*100,"")</f>
        <v/>
      </c>
    </row>
    <row r="5">
      <c r="A5" s="21" t="inlineStr">
        <is>
          <t>Sep 2026</t>
        </is>
      </c>
      <c r="B5" s="21" t="inlineStr">
        <is>
          <t>Google AI Overviews</t>
        </is>
      </c>
      <c r="C5" s="21" t="n">
        <v>120</v>
      </c>
      <c r="D5" s="21" t="n">
        <v>9</v>
      </c>
      <c r="E5" s="21" t="n">
        <v>7</v>
      </c>
      <c r="F5" s="22">
        <f>IF(C5&gt;0,D5/C5*100,"")</f>
        <v/>
      </c>
      <c r="G5" s="22">
        <f>IF(C5&gt;0,E5/C5*100,"")</f>
        <v/>
      </c>
    </row>
    <row r="6">
      <c r="A6" s="21" t="inlineStr">
        <is>
          <t>Oct 2026</t>
        </is>
      </c>
      <c r="B6" s="21" t="inlineStr">
        <is>
          <t>ChatGPT</t>
        </is>
      </c>
      <c r="C6" s="21" t="n">
        <v>120</v>
      </c>
      <c r="D6" s="21" t="n">
        <v>18</v>
      </c>
      <c r="E6" s="21" t="n">
        <v>8</v>
      </c>
      <c r="F6" s="22">
        <f>IF(C6&gt;0,D6/C6*100,"")</f>
        <v/>
      </c>
      <c r="G6" s="22">
        <f>IF(C6&gt;0,E6/C6*100,"")</f>
        <v/>
      </c>
    </row>
    <row r="7">
      <c r="A7" s="21" t="inlineStr">
        <is>
          <t>Oct 2026</t>
        </is>
      </c>
      <c r="B7" s="21" t="inlineStr">
        <is>
          <t>Gemini</t>
        </is>
      </c>
      <c r="C7" s="21" t="n">
        <v>120</v>
      </c>
      <c r="D7" s="21" t="n">
        <v>13</v>
      </c>
      <c r="E7" s="21" t="n">
        <v>5</v>
      </c>
      <c r="F7" s="22">
        <f>IF(C7&gt;0,D7/C7*100,"")</f>
        <v/>
      </c>
      <c r="G7" s="22">
        <f>IF(C7&gt;0,E7/C7*100,"")</f>
        <v/>
      </c>
    </row>
    <row r="8">
      <c r="A8" s="21" t="inlineStr">
        <is>
          <t>Oct 2026</t>
        </is>
      </c>
      <c r="B8" s="21" t="inlineStr">
        <is>
          <t>Perplexity</t>
        </is>
      </c>
      <c r="C8" s="21" t="n">
        <v>120</v>
      </c>
      <c r="D8" s="21" t="n">
        <v>21</v>
      </c>
      <c r="E8" s="21" t="n">
        <v>13</v>
      </c>
      <c r="F8" s="22">
        <f>IF(C8&gt;0,D8/C8*100,"")</f>
        <v/>
      </c>
      <c r="G8" s="22">
        <f>IF(C8&gt;0,E8/C8*100,"")</f>
        <v/>
      </c>
    </row>
    <row r="9">
      <c r="A9" s="21" t="inlineStr">
        <is>
          <t>Oct 2026</t>
        </is>
      </c>
      <c r="B9" s="21" t="inlineStr">
        <is>
          <t>Google AI Overviews</t>
        </is>
      </c>
      <c r="C9" s="21" t="n">
        <v>120</v>
      </c>
      <c r="D9" s="21" t="n">
        <v>11</v>
      </c>
      <c r="E9" s="21" t="n">
        <v>8</v>
      </c>
      <c r="F9" s="22">
        <f>IF(C9&gt;0,D9/C9*100,"")</f>
        <v/>
      </c>
      <c r="G9" s="22">
        <f>IF(C9&gt;0,E9/C9*100,"")</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6"/>
  <sheetViews>
    <sheetView showGridLines="1" workbookViewId="0">
      <selection activeCell="A1" sqref="A1"/>
    </sheetView>
  </sheetViews>
  <sheetFormatPr baseColWidth="8" defaultRowHeight="15"/>
  <cols>
    <col width="30" customWidth="1" min="1" max="1"/>
    <col width="16" customWidth="1" min="2" max="2"/>
    <col width="12" customWidth="1" min="3" max="3"/>
    <col width="12" customWidth="1" min="4" max="4"/>
    <col width="16" customWidth="1" min="5" max="5"/>
    <col width="40" customWidth="1" min="6" max="6"/>
  </cols>
  <sheetData>
    <row r="1">
      <c r="A1" s="6" t="inlineStr">
        <is>
          <t>Landing page</t>
        </is>
      </c>
      <c r="B1" s="6" t="inlineStr">
        <is>
          <t>Organic sessions</t>
        </is>
      </c>
      <c r="C1" s="6" t="inlineStr">
        <is>
          <t>Key events</t>
        </is>
      </c>
      <c r="D1" s="6" t="inlineStr">
        <is>
          <t>Revenue</t>
        </is>
      </c>
      <c r="E1" s="6" t="inlineStr">
        <is>
          <t>Conversion rate</t>
        </is>
      </c>
      <c r="F1" s="6" t="inlineStr">
        <is>
          <t>Note</t>
        </is>
      </c>
    </row>
    <row r="2">
      <c r="A2" s="21" t="inlineStr">
        <is>
          <t>/category/one/</t>
        </is>
      </c>
      <c r="B2" s="10" t="n">
        <v>3100</v>
      </c>
      <c r="C2" s="10" t="n">
        <v>52</v>
      </c>
      <c r="D2" s="10" t="n">
        <v>15600</v>
      </c>
      <c r="E2" s="19">
        <f>IF(B2&gt;0,C2/B2,"")</f>
        <v/>
      </c>
      <c r="F2" s="5" t="n"/>
    </row>
    <row r="3">
      <c r="A3" s="21" t="inlineStr">
        <is>
          <t>/compare/three/</t>
        </is>
      </c>
      <c r="B3" s="10" t="n">
        <v>1800</v>
      </c>
      <c r="C3" s="10" t="n">
        <v>41</v>
      </c>
      <c r="D3" s="10" t="n">
        <v>12300</v>
      </c>
      <c r="E3" s="19">
        <f>IF(B3&gt;0,C3/B3,"")</f>
        <v/>
      </c>
      <c r="F3" s="5" t="n"/>
    </row>
    <row r="4">
      <c r="A4" s="21" t="inlineStr">
        <is>
          <t>/product/four/</t>
        </is>
      </c>
      <c r="B4" s="10" t="n">
        <v>2600</v>
      </c>
      <c r="C4" s="10" t="n">
        <v>38</v>
      </c>
      <c r="D4" s="10" t="n">
        <v>11400</v>
      </c>
      <c r="E4" s="19">
        <f>IF(B4&gt;0,C4/B4,"")</f>
        <v/>
      </c>
      <c r="F4" s="5" t="n"/>
    </row>
    <row r="5">
      <c r="A5" s="21" t="inlineStr">
        <is>
          <t>/service/five/</t>
        </is>
      </c>
      <c r="B5" s="10" t="n">
        <v>900</v>
      </c>
      <c r="C5" s="10" t="n">
        <v>22</v>
      </c>
      <c r="D5" s="10" t="n">
        <v>6600</v>
      </c>
      <c r="E5" s="19">
        <f>IF(B5&gt;0,C5/B5,"")</f>
        <v/>
      </c>
      <c r="F5" s="5" t="n"/>
    </row>
    <row r="6">
      <c r="A6" s="21" t="inlineStr">
        <is>
          <t>/guide/six/</t>
        </is>
      </c>
      <c r="B6" s="10" t="n">
        <v>5200</v>
      </c>
      <c r="C6" s="10" t="n">
        <v>9</v>
      </c>
      <c r="D6" s="10" t="n">
        <v>2700</v>
      </c>
      <c r="E6" s="19">
        <f>IF(B6&gt;0,C6/B6,"")</f>
        <v/>
      </c>
      <c r="F6" s="5"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
  <sheetViews>
    <sheetView showGridLines="1" workbookViewId="0">
      <selection activeCell="A1" sqref="A1"/>
    </sheetView>
  </sheetViews>
  <sheetFormatPr baseColWidth="8" defaultRowHeight="15"/>
  <cols>
    <col width="12" customWidth="1" min="1" max="1"/>
    <col width="45" customWidth="1" min="2" max="2"/>
    <col width="28" customWidth="1" min="3" max="3"/>
    <col width="32" customWidth="1" min="4" max="4"/>
    <col width="14" customWidth="1" min="5" max="5"/>
    <col width="14" customWidth="1" min="6" max="6"/>
  </cols>
  <sheetData>
    <row r="1">
      <c r="A1" s="6" t="inlineStr">
        <is>
          <t>Month</t>
        </is>
      </c>
      <c r="B1" s="6" t="inlineStr">
        <is>
          <t>Work completed</t>
        </is>
      </c>
      <c r="C1" s="6" t="inlineStr">
        <is>
          <t>Pages or keywords affected</t>
        </is>
      </c>
      <c r="D1" s="6" t="inlineStr">
        <is>
          <t>Expected impact</t>
        </is>
      </c>
      <c r="E1" s="6" t="inlineStr">
        <is>
          <t>Status</t>
        </is>
      </c>
      <c r="F1" s="6" t="inlineStr">
        <is>
          <t>Owner</t>
        </is>
      </c>
    </row>
    <row r="2">
      <c r="A2" s="23" t="inlineStr">
        <is>
          <t>Oct 2026</t>
        </is>
      </c>
      <c r="B2" s="23" t="inlineStr">
        <is>
          <t>Rewrote category page one with buyer FAQs</t>
        </is>
      </c>
      <c r="C2" s="23" t="inlineStr">
        <is>
          <t>example keyword one</t>
        </is>
      </c>
      <c r="D2" s="23" t="inlineStr">
        <is>
          <t>Move from position 6 to top 3</t>
        </is>
      </c>
      <c r="E2" s="23" t="inlineStr">
        <is>
          <t>Done</t>
        </is>
      </c>
      <c r="F2" s="23" t="inlineStr">
        <is>
          <t>SEO</t>
        </is>
      </c>
    </row>
    <row r="3">
      <c r="A3" s="23" t="inlineStr">
        <is>
          <t>Oct 2026</t>
        </is>
      </c>
      <c r="B3" s="23" t="inlineStr">
        <is>
          <t>Fixed canonical tags on filtered category pages</t>
        </is>
      </c>
      <c r="C3" s="23" t="inlineStr">
        <is>
          <t>Category templates</t>
        </is>
      </c>
      <c r="D3" s="23" t="inlineStr">
        <is>
          <t>Cleaner indexation</t>
        </is>
      </c>
      <c r="E3" s="23" t="inlineStr">
        <is>
          <t>Done</t>
        </is>
      </c>
      <c r="F3" s="23" t="inlineStr">
        <is>
          <t>Developer</t>
        </is>
      </c>
    </row>
    <row r="4">
      <c r="A4" s="23" t="inlineStr">
        <is>
          <t>Nov 2026</t>
        </is>
      </c>
      <c r="B4" s="23" t="inlineStr">
        <is>
          <t>Publish comparison page for keyword five</t>
        </is>
      </c>
      <c r="C4" s="23" t="inlineStr">
        <is>
          <t>example keyword five</t>
        </is>
      </c>
      <c r="D4" s="23" t="inlineStr">
        <is>
          <t>Rank on page one within 3 months</t>
        </is>
      </c>
      <c r="E4" s="23" t="inlineStr">
        <is>
          <t>Planned</t>
        </is>
      </c>
      <c r="F4" s="23" t="inlineStr">
        <is>
          <t>Content</t>
        </is>
      </c>
    </row>
  </sheetData>
  <dataValidations count="1">
    <dataValidation sqref="E2 E3 E4 E5 E6 E7 E8 E9 E10 E11 E12 E13 E14 E15 E16 E17 E18 E19 E20 E21 E22 E23 E24 E25 E26 E27 E28 E29 E30 E31 E32 E33 E34 E35 E36 E37 E38 E39 E40 E41 E42 E43 E44 E45 E46 E47 E48 E49 E50 E51 E52 E53 E54 E55 E56 E57 E58 E59" showDropDown="0" showInputMessage="0" showErrorMessage="0" allowBlank="1" type="list">
      <formula1>"Done,In progress,Planned,Blocked"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2026-10-29T02:11:45Z</dcterms:created>
  <dcterms:modified xmlns:dcterms="http://purl.org/dc/terms/" xmlns:xsi="http://www.w3.org/2001/XMLSchema-instance" xsi:type="dcterms:W3CDTF">2026-10-29T02:11:45Z</dcterms:modified>
</cp:coreProperties>
</file>